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ettings" sheetId="1" state="visible" r:id="rId3"/>
    <sheet name="Quote Calculator" sheetId="2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<sst xmlns="http://schemas.openxmlformats.org/spreadsheetml/2006/main" count="61" uniqueCount="60">
  <si>
    <t xml:space="preserve">Settings</t>
  </si>
  <si>
    <t xml:space="preserve">Business name</t>
  </si>
  <si>
    <t xml:space="preserve">Your Handyman Co</t>
  </si>
  <si>
    <t xml:space="preserve">Hourly labor rate ($)</t>
  </si>
  <si>
    <t xml:space="preserve">Your billing rate per hour</t>
  </si>
  <si>
    <t xml:space="preserve">Materials markup (%)</t>
  </si>
  <si>
    <t xml:space="preserve">Added on top of material cost</t>
  </si>
  <si>
    <t xml:space="preserve">Minimum charge ($)</t>
  </si>
  <si>
    <t xml:space="preserve">Smallest job you will take</t>
  </si>
  <si>
    <t xml:space="preserve">Trip / call-out fee ($)</t>
  </si>
  <si>
    <t xml:space="preserve">Added to each quote; 0 for none</t>
  </si>
  <si>
    <t xml:space="preserve">Deposit on quotes (%)</t>
  </si>
  <si>
    <t xml:space="preserve">Shown on the quote calculator</t>
  </si>
  <si>
    <t xml:space="preserve">Mileage rate ($ per mile)</t>
  </si>
  <si>
    <t xml:space="preserve">Enter the current rate for your country/year</t>
  </si>
  <si>
    <t xml:space="preserve">Tax set-aside (%)</t>
  </si>
  <si>
    <t xml:space="preserve">Your own choice of % to save from profit. Not tax advice.</t>
  </si>
  <si>
    <t xml:space="preserve">Expense categories</t>
  </si>
  <si>
    <t xml:space="preserve">Materials</t>
  </si>
  <si>
    <t xml:space="preserve">Tools &amp; equipment</t>
  </si>
  <si>
    <t xml:space="preserve">Fuel &amp; vehicle</t>
  </si>
  <si>
    <t xml:space="preserve">Insurance &amp; licenses</t>
  </si>
  <si>
    <t xml:space="preserve">Advertising</t>
  </si>
  <si>
    <t xml:space="preserve">Phone &amp; software</t>
  </si>
  <si>
    <t xml:space="preserve">Subcontractors</t>
  </si>
  <si>
    <t xml:space="preserve">Other</t>
  </si>
  <si>
    <t xml:space="preserve">Job statuses (used by the dropdown)</t>
  </si>
  <si>
    <t xml:space="preserve">Lead</t>
  </si>
  <si>
    <t xml:space="preserve">Quoted</t>
  </si>
  <si>
    <t xml:space="preserve">Accepted</t>
  </si>
  <si>
    <t xml:space="preserve">Scheduled</t>
  </si>
  <si>
    <t xml:space="preserve">Done - invoiced</t>
  </si>
  <si>
    <t xml:space="preserve">Paid</t>
  </si>
  <si>
    <t xml:space="preserve">Declined</t>
  </si>
  <si>
    <t xml:space="preserve">Quote Calculator</t>
  </si>
  <si>
    <t xml:space="preserve">Yellow cells are inputs. Rates come from the Settings tab.</t>
  </si>
  <si>
    <t xml:space="preserve">Labor</t>
  </si>
  <si>
    <t xml:space="preserve">Tip</t>
  </si>
  <si>
    <t xml:space="preserve">Estimated hours on site</t>
  </si>
  <si>
    <t xml:space="preserve">Quote travel and cleanup time as hours too; the effective hourly rate shows what you really earn.</t>
  </si>
  <si>
    <t xml:space="preserve">Hourly rate ($)</t>
  </si>
  <si>
    <t xml:space="preserve">Labor total</t>
  </si>
  <si>
    <t xml:space="preserve">Free sample from the Handyman Quote-to-Paid Tracker (an AI-run shop). The full tracker adds jobs, expenses, mileage and a dashboard.</t>
  </si>
  <si>
    <t xml:space="preserve">Your cost ($)</t>
  </si>
  <si>
    <t xml:space="preserve">Lumber / drywall</t>
  </si>
  <si>
    <t xml:space="preserve">Fasteners &amp; adhesive</t>
  </si>
  <si>
    <t xml:space="preserve">Paint / caulk</t>
  </si>
  <si>
    <t xml:space="preserve">Materials cost</t>
  </si>
  <si>
    <t xml:space="preserve">Markup on materials</t>
  </si>
  <si>
    <t xml:space="preserve">Materials billed</t>
  </si>
  <si>
    <t xml:space="preserve">Totals</t>
  </si>
  <si>
    <t xml:space="preserve">Trip / call-out fee</t>
  </si>
  <si>
    <t xml:space="preserve">Subtotal (labor + materials + trip)</t>
  </si>
  <si>
    <t xml:space="preserve">Minimum charge</t>
  </si>
  <si>
    <t xml:space="preserve">QUOTE TOTAL</t>
  </si>
  <si>
    <t xml:space="preserve">Deposit to request</t>
  </si>
  <si>
    <t xml:space="preserve">Sanity check</t>
  </si>
  <si>
    <t xml:space="preserve">Profit after materials cost</t>
  </si>
  <si>
    <t xml:space="preserve">Effective hourly rate</t>
  </si>
  <si>
    <t xml:space="preserve">Minimum charge applied?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</si>
</sst>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\$#,##0.00"/>
    <numFmt numFmtId="166" formatCode="0%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Arial"/>
      <family val="2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7C2"/>
        <bgColor rgb="FFFFFF99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7C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33.08"/>
    <col collapsed="false" customWidth="true" hidden="false" outlineLevel="0" max="2" min="2" style="0" width="15.57"/>
    <col collapsed="false" customWidth="true" hidden="false" outlineLevel="0" max="3" min="3" style="0" width="48.65"/>
  </cols>
  <sheetData>
    <row r="1" customFormat="false" ht="19.7" hidden="false" customHeight="false" outlineLevel="0" collapsed="false">
      <c r="A1" s="1" t="s">
        <v>0</v>
      </c>
    </row>
    <row r="3" customFormat="false" ht="12.8" hidden="false" customHeight="false" outlineLevel="0" collapsed="false">
      <c r="A3" s="0" t="s">
        <v>1</v>
      </c>
      <c r="B3" s="2" t="s">
        <v>2</v>
      </c>
    </row>
    <row r="4" customFormat="false" ht="12.8" hidden="false" customHeight="false" outlineLevel="0" collapsed="false">
      <c r="A4" s="0" t="s">
        <v>3</v>
      </c>
      <c r="B4" s="3" t="n">
        <v>65</v>
      </c>
      <c r="C4" s="0" t="s">
        <v>4</v>
      </c>
    </row>
    <row r="5" customFormat="false" ht="12.8" hidden="false" customHeight="false" outlineLevel="0" collapsed="false">
      <c r="A5" s="0" t="s">
        <v>5</v>
      </c>
      <c r="B5" s="4" t="n">
        <v>0.2</v>
      </c>
      <c r="C5" s="0" t="s">
        <v>6</v>
      </c>
    </row>
    <row r="6" customFormat="false" ht="12.8" hidden="false" customHeight="false" outlineLevel="0" collapsed="false">
      <c r="A6" s="0" t="s">
        <v>7</v>
      </c>
      <c r="B6" s="3" t="n">
        <v>120</v>
      </c>
      <c r="C6" s="0" t="s">
        <v>8</v>
      </c>
    </row>
    <row r="7" customFormat="false" ht="12.8" hidden="false" customHeight="false" outlineLevel="0" collapsed="false">
      <c r="A7" s="0" t="s">
        <v>9</v>
      </c>
      <c r="B7" s="3" t="n">
        <v>25</v>
      </c>
      <c r="C7" s="0" t="s">
        <v>10</v>
      </c>
    </row>
    <row r="8" customFormat="false" ht="12.8" hidden="false" customHeight="false" outlineLevel="0" collapsed="false">
      <c r="A8" s="0" t="s">
        <v>11</v>
      </c>
      <c r="B8" s="4" t="n">
        <v>0.3</v>
      </c>
      <c r="C8" s="0" t="s">
        <v>12</v>
      </c>
    </row>
    <row r="9" customFormat="false" ht="12.8" hidden="false" customHeight="false" outlineLevel="0" collapsed="false">
      <c r="A9" s="0" t="s">
        <v>13</v>
      </c>
      <c r="B9" s="3" t="n">
        <v>0.7</v>
      </c>
      <c r="C9" s="0" t="s">
        <v>14</v>
      </c>
    </row>
    <row r="10" customFormat="false" ht="12.8" hidden="false" customHeight="false" outlineLevel="0" collapsed="false">
      <c r="A10" s="0" t="s">
        <v>15</v>
      </c>
      <c r="B10" s="4" t="n">
        <v>0.25</v>
      </c>
      <c r="C10" s="0" t="s">
        <v>16</v>
      </c>
    </row>
    <row r="12" customFormat="false" ht="12.8" hidden="false" customHeight="false" outlineLevel="0" collapsed="false">
      <c r="A12" s="5" t="s">
        <v>17</v>
      </c>
    </row>
    <row r="13" customFormat="false" ht="12.8" hidden="false" customHeight="false" outlineLevel="0" collapsed="false">
      <c r="A13" s="2" t="s">
        <v>18</v>
      </c>
    </row>
    <row r="14" customFormat="false" ht="12.8" hidden="false" customHeight="false" outlineLevel="0" collapsed="false">
      <c r="A14" s="2" t="s">
        <v>19</v>
      </c>
    </row>
    <row r="15" customFormat="false" ht="12.8" hidden="false" customHeight="false" outlineLevel="0" collapsed="false">
      <c r="A15" s="2" t="s">
        <v>20</v>
      </c>
    </row>
    <row r="16" customFormat="false" ht="12.8" hidden="false" customHeight="false" outlineLevel="0" collapsed="false">
      <c r="A16" s="2" t="s">
        <v>21</v>
      </c>
    </row>
    <row r="17" customFormat="false" ht="12.8" hidden="false" customHeight="false" outlineLevel="0" collapsed="false">
      <c r="A17" s="2" t="s">
        <v>22</v>
      </c>
    </row>
    <row r="18" customFormat="false" ht="12.8" hidden="false" customHeight="false" outlineLevel="0" collapsed="false">
      <c r="A18" s="2" t="s">
        <v>23</v>
      </c>
    </row>
    <row r="19" customFormat="false" ht="12.8" hidden="false" customHeight="false" outlineLevel="0" collapsed="false">
      <c r="A19" s="2" t="s">
        <v>24</v>
      </c>
    </row>
    <row r="20" customFormat="false" ht="12.8" hidden="false" customHeight="false" outlineLevel="0" collapsed="false">
      <c r="A20" s="2" t="s">
        <v>25</v>
      </c>
    </row>
    <row r="22" customFormat="false" ht="12.8" hidden="false" customHeight="false" outlineLevel="0" collapsed="false">
      <c r="A22" s="5" t="s">
        <v>26</v>
      </c>
    </row>
    <row r="23" customFormat="false" ht="12.8" hidden="false" customHeight="false" outlineLevel="0" collapsed="false">
      <c r="A23" s="0" t="s">
        <v>27</v>
      </c>
    </row>
    <row r="24" customFormat="false" ht="12.8" hidden="false" customHeight="false" outlineLevel="0" collapsed="false">
      <c r="A24" s="0" t="s">
        <v>28</v>
      </c>
    </row>
    <row r="25" customFormat="false" ht="12.8" hidden="false" customHeight="false" outlineLevel="0" collapsed="false">
      <c r="A25" s="0" t="s">
        <v>29</v>
      </c>
    </row>
    <row r="26" customFormat="false" ht="12.8" hidden="false" customHeight="false" outlineLevel="0" collapsed="false">
      <c r="A26" s="0" t="s">
        <v>30</v>
      </c>
    </row>
    <row r="27" customFormat="false" ht="12.8" hidden="false" customHeight="false" outlineLevel="0" collapsed="false">
      <c r="A27" s="0" t="s">
        <v>31</v>
      </c>
    </row>
    <row r="28" customFormat="false" ht="12.8" hidden="false" customHeight="false" outlineLevel="0" collapsed="false">
      <c r="A28" s="0" t="s">
        <v>32</v>
      </c>
    </row>
    <row r="29" customFormat="false" ht="12.8" hidden="false" customHeight="false" outlineLevel="0" collapsed="false">
      <c r="A29" s="0" t="s">
        <v>33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33.08"/>
    <col collapsed="false" customWidth="true" hidden="false" outlineLevel="0" max="3" min="2" style="0" width="15.57"/>
    <col collapsed="false" customWidth="true" hidden="false" outlineLevel="0" max="4" min="4" style="0" width="38.92"/>
  </cols>
  <sheetData>
    <row r="1" customFormat="false" ht="19.7" hidden="false" customHeight="false" outlineLevel="0" collapsed="false">
      <c r="A1" s="1" t="s">
        <v>34</v>
      </c>
    </row>
    <row r="2" customFormat="false" ht="12.8" hidden="false" customHeight="false" outlineLevel="0" collapsed="false">
      <c r="A2" s="0" t="s">
        <v>35</v>
      </c>
    </row>
    <row r="4" customFormat="false" ht="12.8" hidden="false" customHeight="false" outlineLevel="0" collapsed="false">
      <c r="A4" s="5" t="s">
        <v>36</v>
      </c>
      <c r="D4" s="5" t="s">
        <v>37</v>
      </c>
    </row>
    <row r="5" customFormat="false" ht="12.8" hidden="false" customHeight="false" outlineLevel="0" collapsed="false">
      <c r="A5" s="0" t="s">
        <v>38</v>
      </c>
      <c r="B5" s="2" t="n">
        <v>3</v>
      </c>
      <c r="D5" s="0" t="s">
        <v>39</v>
      </c>
    </row>
    <row r="6" customFormat="false" ht="12.8" hidden="false" customHeight="false" outlineLevel="0" collapsed="false">
      <c r="A6" s="0" t="s">
        <v>40</v>
      </c>
      <c r="B6" s="6" t="n">
        <f aca="false">Settings!B4</f>
        <v>65</v>
      </c>
    </row>
    <row r="7" customFormat="false" ht="12.8" hidden="false" customHeight="false" outlineLevel="0" collapsed="false">
      <c r="A7" s="0" t="s">
        <v>41</v>
      </c>
      <c r="B7" s="6" t="n">
        <f aca="false">B5*B6</f>
        <v>195</v>
      </c>
      <c r="D7" s="0" t="s">
        <v>42</v>
      </c>
    </row>
    <row r="9" customFormat="false" ht="12.8" hidden="false" customHeight="false" outlineLevel="0" collapsed="false">
      <c r="A9" s="5" t="s">
        <v>18</v>
      </c>
      <c r="B9" s="5" t="s">
        <v>43</v>
      </c>
    </row>
    <row r="10" customFormat="false" ht="12.8" hidden="false" customHeight="false" outlineLevel="0" collapsed="false">
      <c r="A10" s="2" t="s">
        <v>44</v>
      </c>
      <c r="B10" s="3" t="n">
        <v>38.5</v>
      </c>
    </row>
    <row r="11" customFormat="false" ht="12.8" hidden="false" customHeight="false" outlineLevel="0" collapsed="false">
      <c r="A11" s="2" t="s">
        <v>45</v>
      </c>
      <c r="B11" s="3" t="n">
        <v>12</v>
      </c>
    </row>
    <row r="12" customFormat="false" ht="12.8" hidden="false" customHeight="false" outlineLevel="0" collapsed="false">
      <c r="A12" s="2" t="s">
        <v>46</v>
      </c>
      <c r="B12" s="3" t="n">
        <v>0</v>
      </c>
    </row>
    <row r="13" customFormat="false" ht="12.8" hidden="false" customHeight="false" outlineLevel="0" collapsed="false">
      <c r="A13" s="2"/>
      <c r="B13" s="3"/>
    </row>
    <row r="14" customFormat="false" ht="12.8" hidden="false" customHeight="false" outlineLevel="0" collapsed="false">
      <c r="A14" s="2"/>
      <c r="B14" s="3"/>
    </row>
    <row r="15" customFormat="false" ht="12.8" hidden="false" customHeight="false" outlineLevel="0" collapsed="false">
      <c r="A15" s="2"/>
      <c r="B15" s="3"/>
    </row>
    <row r="16" customFormat="false" ht="12.8" hidden="false" customHeight="false" outlineLevel="0" collapsed="false">
      <c r="A16" s="2"/>
      <c r="B16" s="3"/>
    </row>
    <row r="17" customFormat="false" ht="12.8" hidden="false" customHeight="false" outlineLevel="0" collapsed="false">
      <c r="A17" s="2"/>
      <c r="B17" s="3"/>
    </row>
    <row r="18" customFormat="false" ht="12.8" hidden="false" customHeight="false" outlineLevel="0" collapsed="false">
      <c r="A18" s="0" t="s">
        <v>47</v>
      </c>
      <c r="B18" s="6" t="n">
        <f aca="false">SUM(B10:B17)</f>
        <v>50.5</v>
      </c>
    </row>
    <row r="19" customFormat="false" ht="12.8" hidden="false" customHeight="false" outlineLevel="0" collapsed="false">
      <c r="A19" s="0" t="s">
        <v>48</v>
      </c>
      <c r="B19" s="6" t="n">
        <f aca="false">B18*Settings!B5</f>
        <v>10.1</v>
      </c>
    </row>
    <row r="20" customFormat="false" ht="12.8" hidden="false" customHeight="false" outlineLevel="0" collapsed="false">
      <c r="A20" s="0" t="s">
        <v>49</v>
      </c>
      <c r="B20" s="6" t="n">
        <f aca="false">B18+B19</f>
        <v>60.6</v>
      </c>
    </row>
    <row r="22" customFormat="false" ht="12.8" hidden="false" customHeight="false" outlineLevel="0" collapsed="false">
      <c r="A22" s="5" t="s">
        <v>50</v>
      </c>
    </row>
    <row r="23" customFormat="false" ht="12.8" hidden="false" customHeight="false" outlineLevel="0" collapsed="false">
      <c r="A23" s="0" t="s">
        <v>51</v>
      </c>
      <c r="B23" s="6" t="n">
        <f aca="false">Settings!B7</f>
        <v>25</v>
      </c>
    </row>
    <row r="24" customFormat="false" ht="12.8" hidden="false" customHeight="false" outlineLevel="0" collapsed="false">
      <c r="A24" s="0" t="s">
        <v>52</v>
      </c>
      <c r="B24" s="6" t="n">
        <f aca="false">B7+B20+B23</f>
        <v>280.6</v>
      </c>
    </row>
    <row r="25" customFormat="false" ht="12.8" hidden="false" customHeight="false" outlineLevel="0" collapsed="false">
      <c r="A25" s="0" t="s">
        <v>53</v>
      </c>
      <c r="B25" s="6" t="n">
        <f aca="false">Settings!B6</f>
        <v>120</v>
      </c>
    </row>
    <row r="26" customFormat="false" ht="12.8" hidden="false" customHeight="false" outlineLevel="0" collapsed="false">
      <c r="A26" s="5" t="s">
        <v>54</v>
      </c>
      <c r="B26" s="7" t="n">
        <f aca="false">MAX(B24,B25)</f>
        <v>280.6</v>
      </c>
    </row>
    <row r="27" customFormat="false" ht="12.8" hidden="false" customHeight="false" outlineLevel="0" collapsed="false">
      <c r="A27" s="0" t="s">
        <v>55</v>
      </c>
      <c r="B27" s="6" t="n">
        <f aca="false">ROUND(B26*Settings!B8,2)</f>
        <v>84.18</v>
      </c>
    </row>
    <row r="29" customFormat="false" ht="12.8" hidden="false" customHeight="false" outlineLevel="0" collapsed="false">
      <c r="A29" s="5" t="s">
        <v>56</v>
      </c>
    </row>
    <row r="30" customFormat="false" ht="12.8" hidden="false" customHeight="false" outlineLevel="0" collapsed="false">
      <c r="A30" s="0" t="s">
        <v>57</v>
      </c>
      <c r="B30" s="6" t="n">
        <f aca="false">B26-B18</f>
        <v>230.1</v>
      </c>
    </row>
    <row r="31" customFormat="false" ht="12.8" hidden="false" customHeight="false" outlineLevel="0" collapsed="false">
      <c r="A31" s="0" t="s">
        <v>58</v>
      </c>
      <c r="B31" s="6" t="n">
        <f aca="false">IF(B5&gt;0,B30/B5,0)</f>
        <v>76.7</v>
      </c>
    </row>
    <row r="32" customFormat="false" ht="12.8" hidden="false" customHeight="false" outlineLevel="0" collapsed="false">
      <c r="A32" s="0" t="s">
        <v>59</v>
      </c>
      <c r="B32" s="0" t="str">
        <f aca="false">IF(B24&lt;B25,"Yes - raised to minimum","No")</f>
        <v>No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